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6945"/>
  </bookViews>
  <sheets>
    <sheet name="Indicadores CUADRO INFORME" sheetId="2" r:id="rId1"/>
    <sheet name="Hoja1" sheetId="1" r:id="rId2"/>
  </sheets>
  <externalReferences>
    <externalReference r:id="rId3"/>
  </externalReferences>
  <definedNames>
    <definedName name="_xlnm.Print_Area" localSheetId="0">'Indicadores CUADRO INFORME'!$B$3:$L$19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E19" i="2" s="1"/>
  <c r="F18" i="2"/>
  <c r="F19" i="2" s="1"/>
  <c r="E16" i="2"/>
  <c r="F16" i="2"/>
  <c r="E15" i="2"/>
  <c r="F15" i="2"/>
  <c r="E14" i="2"/>
  <c r="F14" i="2"/>
  <c r="E12" i="2"/>
  <c r="F12" i="2"/>
  <c r="E11" i="2"/>
  <c r="F11" i="2"/>
  <c r="E10" i="2"/>
  <c r="F10" i="2"/>
  <c r="E9" i="2"/>
  <c r="F9" i="2"/>
  <c r="E8" i="2"/>
  <c r="F8" i="2"/>
  <c r="E7" i="2"/>
  <c r="F7" i="2"/>
</calcChain>
</file>

<file path=xl/sharedStrings.xml><?xml version="1.0" encoding="utf-8"?>
<sst xmlns="http://schemas.openxmlformats.org/spreadsheetml/2006/main" count="55" uniqueCount="46">
  <si>
    <t>EDEA S.A.</t>
  </si>
  <si>
    <t>EDELAP S.A.</t>
  </si>
  <si>
    <t>EDEN S.A.</t>
  </si>
  <si>
    <t>ANALISIS COMPARATIVO</t>
  </si>
  <si>
    <t>INDICADORES</t>
  </si>
  <si>
    <t>al 31/12/2020</t>
  </si>
  <si>
    <t>al 31/12/2019</t>
  </si>
  <si>
    <t>Liquidez Corriente</t>
  </si>
  <si>
    <t>Activo Cte. / Pasivo Cte. </t>
  </si>
  <si>
    <t>Indica la Capacidad de Pago de Obligaciones a Corto Plazo (Optimo 1,5/1)</t>
  </si>
  <si>
    <t>Liquidez Seca (Prueba Acida)</t>
  </si>
  <si>
    <t>(Activo Cte.- Bs.Cbio.)/Pasivo Cte. </t>
  </si>
  <si>
    <t>Idem anterior sin computar Bs. de Cambio (Optimo  1/1)</t>
  </si>
  <si>
    <t>Endeudamiento</t>
  </si>
  <si>
    <t>Pasivo Tot./Pat. Neto</t>
  </si>
  <si>
    <t>Indica la relación Deuda con el Pat. Neto (&gt; 1 es Elevado)</t>
  </si>
  <si>
    <t>Pasivo Cte/ Pasivo Total</t>
  </si>
  <si>
    <t>Indica que proporción de la deuda es de corto plazo. Cuanto más cercano a 1 sea este indicador, mayor presión tendrá la empresa para cancelar sus pasivos dentro del año.</t>
  </si>
  <si>
    <t>Periodo de Cobranzas (días)</t>
  </si>
  <si>
    <t>(Cred. por Vtas./Ventas) x 365</t>
  </si>
  <si>
    <t>Días promedio de cobranzas</t>
  </si>
  <si>
    <t>Respaldo</t>
  </si>
  <si>
    <t>Activo no Cte. / Activo Total</t>
  </si>
  <si>
    <t>Menor que 50% (respaldo es "débil"). Entre 50 y 70% (Respaldo "medio", y superando el 70% (Respaldo "fuerte")</t>
  </si>
  <si>
    <t>Solvencia</t>
  </si>
  <si>
    <t>Pat. Neto / Total Activo</t>
  </si>
  <si>
    <t>Mide el porcentaje de recursos propios (Si es &gt; al 50% es Bueno)</t>
  </si>
  <si>
    <t>% de Act.Fijo financiado x el Pat. Neto</t>
  </si>
  <si>
    <t>Pat. Neto /Activo no Cte. </t>
  </si>
  <si>
    <t>% Act. no Ctes. financiados x el P.Neto (100 % es lo Optimo)</t>
  </si>
  <si>
    <t>% de Act.Fijo financ. x el Pas. No Cte.</t>
  </si>
  <si>
    <t>Pasivo no Cte. /Activo no Cte. </t>
  </si>
  <si>
    <t>% Activos no Ctes. financiados x el Pas. no Cte.</t>
  </si>
  <si>
    <t>EBIT</t>
  </si>
  <si>
    <t>Resultado neto de Intereses y de Impuestos</t>
  </si>
  <si>
    <t>Muestra el resultado de la compañía sin considerar su estructura de endeudamiento financiero, ni impacto fiscal.</t>
  </si>
  <si>
    <t>EBITDA</t>
  </si>
  <si>
    <t>Resultado neto de Intereses, de Impuestos y de amortizaciones/depreciaciones.</t>
  </si>
  <si>
    <t>Muestra el resultado de la compañía sin considerar su estructura de endeudamiento financiero, ni impacto fiscal, ni amortizaciones/depreciaciones.</t>
  </si>
  <si>
    <t>FINANCIEROS</t>
  </si>
  <si>
    <t>PATRIMONIALES</t>
  </si>
  <si>
    <t>FORMULACIÓN</t>
  </si>
  <si>
    <t>SIGNIFICADO</t>
  </si>
  <si>
    <t>RENTABILIDAD  OPERATIVA</t>
  </si>
  <si>
    <t>EDES S.A.</t>
  </si>
  <si>
    <t>Endeudamiento /Calidad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</si>
</sst>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70C0"/>
      </bottom>
      <diagonal/>
    </border>
    <border>
      <left/>
      <right style="medium">
        <color indexed="64"/>
      </right>
      <top style="medium">
        <color indexed="64"/>
      </top>
      <bottom style="thin">
        <color rgb="FF007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70C0"/>
      </left>
      <right style="medium">
        <color indexed="64"/>
      </right>
      <top style="thin">
        <color rgb="FF0070C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70C0"/>
      </bottom>
      <diagonal/>
    </border>
    <border>
      <left style="medium">
        <color indexed="64"/>
      </left>
      <right style="medium">
        <color indexed="64"/>
      </right>
      <top style="thin">
        <color rgb="FF0070C0"/>
      </top>
      <bottom style="thin">
        <color rgb="FF0070C0"/>
      </bottom>
      <diagonal/>
    </border>
    <border>
      <left style="medium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indexed="6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indexed="64"/>
      </right>
      <top style="thin">
        <color theme="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theme="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70C0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medium">
        <color indexed="64"/>
      </bottom>
      <diagonal/>
    </border>
    <border>
      <left style="thin">
        <color theme="4"/>
      </left>
      <right style="medium">
        <color indexed="64"/>
      </right>
      <top style="thin">
        <color theme="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70C0"/>
      </bottom>
      <diagonal/>
    </border>
    <border>
      <left style="medium">
        <color indexed="64"/>
      </left>
      <right/>
      <top style="thin">
        <color rgb="FF0070C0"/>
      </top>
      <bottom style="medium">
        <color indexed="64"/>
      </bottom>
      <diagonal/>
    </border>
    <border>
      <left style="thin">
        <color theme="4"/>
      </left>
      <right style="medium">
        <color indexed="64"/>
      </right>
      <top style="medium">
        <color indexed="64"/>
      </top>
      <bottom style="thin">
        <color theme="4"/>
      </bottom>
      <diagonal/>
    </border>
    <border>
      <left style="medium">
        <color indexed="64"/>
      </left>
      <right style="thin">
        <color theme="4"/>
      </right>
      <top style="medium">
        <color indexed="64"/>
      </top>
      <bottom style="thin">
        <color theme="4"/>
      </bottom>
      <diagonal/>
    </border>
    <border>
      <left style="thin">
        <color theme="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2" fillId="2" borderId="0" xfId="0" applyFont="1" applyFill="1" applyBorder="1"/>
    <xf numFmtId="0" fontId="2" fillId="2" borderId="0" xfId="0" applyFont="1" applyFill="1"/>
    <xf numFmtId="0" fontId="0" fillId="2" borderId="0" xfId="0" applyFill="1" applyBorder="1"/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4" fontId="0" fillId="0" borderId="11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3" fillId="3" borderId="14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10" fontId="0" fillId="2" borderId="0" xfId="0" applyNumberForma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4" fontId="0" fillId="0" borderId="20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0" fontId="0" fillId="0" borderId="16" xfId="0" applyNumberFormat="1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10" fontId="0" fillId="0" borderId="22" xfId="0" applyNumberFormat="1" applyBorder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%20CPU%20Escritorio/OCEBA/Contabilidad%20Regulatoria/BALANCES%20DE%20LAS%204%20DISTRIBUIDORAS%20PROVINCIALES/BALANCES%20E%20INFORMES%20EDEA/Planilla%20%20calculos%20EDEA%20BALANC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P"/>
      <sheetName val="Indicadores CUADRO INFORME"/>
      <sheetName val="EERR"/>
      <sheetName val="Personal"/>
      <sheetName val="Sheet3"/>
    </sheetNames>
    <sheetDataSet>
      <sheetData sheetId="0">
        <row r="6">
          <cell r="C6">
            <v>2855444</v>
          </cell>
          <cell r="D6">
            <v>3573033</v>
          </cell>
        </row>
        <row r="7">
          <cell r="C7">
            <v>81731</v>
          </cell>
          <cell r="D7">
            <v>84372</v>
          </cell>
        </row>
        <row r="9">
          <cell r="C9">
            <v>6985201</v>
          </cell>
          <cell r="D9">
            <v>7278644</v>
          </cell>
        </row>
        <row r="10">
          <cell r="C10">
            <v>226959</v>
          </cell>
          <cell r="D10">
            <v>335</v>
          </cell>
        </row>
        <row r="18">
          <cell r="C18">
            <v>28973217</v>
          </cell>
          <cell r="D18">
            <v>25592900</v>
          </cell>
        </row>
        <row r="19">
          <cell r="C19">
            <v>35958418</v>
          </cell>
          <cell r="D19">
            <v>32871544</v>
          </cell>
        </row>
        <row r="32">
          <cell r="C32">
            <v>21175184</v>
          </cell>
          <cell r="D32">
            <v>20847069</v>
          </cell>
        </row>
        <row r="39">
          <cell r="C39">
            <v>5525931</v>
          </cell>
          <cell r="D39">
            <v>5081505</v>
          </cell>
        </row>
        <row r="45">
          <cell r="C45">
            <v>9257303</v>
          </cell>
          <cell r="D45">
            <v>6942970</v>
          </cell>
        </row>
        <row r="46">
          <cell r="C46">
            <v>14783234</v>
          </cell>
          <cell r="D46">
            <v>12024475</v>
          </cell>
        </row>
      </sheetData>
      <sheetData sheetId="1"/>
      <sheetData sheetId="2">
        <row r="7">
          <cell r="C7">
            <v>12440094</v>
          </cell>
          <cell r="D7">
            <v>16700483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7">
          <cell r="C17">
            <v>-435544</v>
          </cell>
          <cell r="D17">
            <v>-354432</v>
          </cell>
        </row>
        <row r="20">
          <cell r="C20">
            <v>-653268</v>
          </cell>
          <cell r="D20">
            <v>-1072567</v>
          </cell>
        </row>
        <row r="21">
          <cell r="C21">
            <v>320397</v>
          </cell>
          <cell r="D21">
            <v>1928812</v>
          </cell>
        </row>
        <row r="31">
          <cell r="C31">
            <v>924814</v>
          </cell>
          <cell r="D31">
            <v>819509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tabSelected="1" zoomScaleNormal="100" workbookViewId="0">
      <selection activeCell="B11" sqref="B11"/>
    </sheetView>
  </sheetViews>
  <sheetFormatPr baseColWidth="10" defaultRowHeight="15" x14ac:dyDescent="0.25"/>
  <cols>
    <col min="1" max="1" width="1.42578125" customWidth="1"/>
    <col min="2" max="2" width="21.140625" customWidth="1"/>
    <col min="3" max="3" width="26.140625" customWidth="1"/>
    <col min="4" max="4" width="18.42578125" customWidth="1"/>
    <col min="5" max="5" width="14.5703125" customWidth="1"/>
    <col min="6" max="6" width="14.42578125" customWidth="1"/>
    <col min="7" max="7" width="14.5703125" customWidth="1"/>
    <col min="8" max="8" width="14.42578125" customWidth="1"/>
    <col min="9" max="10" width="14.5703125" customWidth="1"/>
    <col min="11" max="11" width="14.7109375" customWidth="1"/>
    <col min="12" max="12" width="14.85546875" customWidth="1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 thickBot="1" x14ac:dyDescent="0.3">
      <c r="A3" s="1"/>
      <c r="B3" s="1"/>
      <c r="C3" s="1"/>
      <c r="D3" s="1"/>
      <c r="E3" s="52" t="s">
        <v>0</v>
      </c>
      <c r="F3" s="53"/>
      <c r="G3" s="52" t="s">
        <v>1</v>
      </c>
      <c r="H3" s="54"/>
      <c r="I3" s="52" t="s">
        <v>2</v>
      </c>
      <c r="J3" s="53"/>
      <c r="K3" s="52" t="s">
        <v>44</v>
      </c>
      <c r="L3" s="53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thickBot="1" x14ac:dyDescent="0.3">
      <c r="A4" s="1"/>
      <c r="B4" s="2"/>
      <c r="C4" s="1"/>
      <c r="D4" s="3"/>
      <c r="E4" s="55" t="s">
        <v>3</v>
      </c>
      <c r="F4" s="56"/>
      <c r="G4" s="55" t="s">
        <v>3</v>
      </c>
      <c r="H4" s="57"/>
      <c r="I4" s="55" t="s">
        <v>3</v>
      </c>
      <c r="J4" s="56"/>
      <c r="K4" s="55" t="s">
        <v>3</v>
      </c>
      <c r="L4" s="56"/>
      <c r="N4" s="1"/>
      <c r="O4" s="1"/>
      <c r="P4" s="1"/>
      <c r="Q4" s="1"/>
      <c r="R4" s="1"/>
    </row>
    <row r="5" spans="1:23" ht="15.75" thickBot="1" x14ac:dyDescent="0.3">
      <c r="A5" s="4"/>
      <c r="B5" s="5" t="s">
        <v>4</v>
      </c>
      <c r="C5" s="5" t="s">
        <v>42</v>
      </c>
      <c r="D5" s="5" t="s">
        <v>41</v>
      </c>
      <c r="E5" s="28" t="s">
        <v>6</v>
      </c>
      <c r="F5" s="28" t="s">
        <v>5</v>
      </c>
      <c r="G5" s="6" t="s">
        <v>6</v>
      </c>
      <c r="H5" s="29" t="s">
        <v>5</v>
      </c>
      <c r="I5" s="28" t="s">
        <v>6</v>
      </c>
      <c r="J5" s="28" t="s">
        <v>5</v>
      </c>
      <c r="K5" s="28" t="s">
        <v>6</v>
      </c>
      <c r="L5" s="28" t="s">
        <v>5</v>
      </c>
      <c r="N5" s="1"/>
      <c r="O5" s="1"/>
      <c r="P5" s="1"/>
      <c r="Q5" s="1"/>
      <c r="R5" s="1"/>
    </row>
    <row r="6" spans="1:23" ht="21.75" customHeight="1" thickBot="1" x14ac:dyDescent="0.3">
      <c r="A6" s="4"/>
      <c r="B6" s="50" t="s">
        <v>39</v>
      </c>
      <c r="C6" s="4"/>
      <c r="D6" s="2"/>
      <c r="E6" s="51"/>
      <c r="F6" s="51"/>
      <c r="G6" s="51"/>
      <c r="H6" s="51"/>
      <c r="I6" s="51"/>
      <c r="J6" s="51"/>
      <c r="K6" s="51"/>
      <c r="L6" s="51"/>
      <c r="N6" s="1"/>
      <c r="O6" s="1"/>
      <c r="P6" s="1"/>
      <c r="Q6" s="1"/>
      <c r="R6" s="1"/>
    </row>
    <row r="7" spans="1:23" ht="45" x14ac:dyDescent="0.25">
      <c r="A7" s="4"/>
      <c r="B7" s="7" t="s">
        <v>7</v>
      </c>
      <c r="C7" s="8" t="s">
        <v>9</v>
      </c>
      <c r="D7" s="7" t="s">
        <v>8</v>
      </c>
      <c r="E7" s="33">
        <f>+[1]ESP!D9/[1]ESP!D39</f>
        <v>1.4323795804589388</v>
      </c>
      <c r="F7" s="34">
        <f>+[1]ESP!C9/[1]ESP!C39</f>
        <v>1.264076768240501</v>
      </c>
      <c r="G7" s="33">
        <v>0.87886458811340884</v>
      </c>
      <c r="H7" s="34">
        <v>0.70256614791437544</v>
      </c>
      <c r="I7" s="33">
        <v>0.68039687465677667</v>
      </c>
      <c r="J7" s="34">
        <v>1.2970725688614737</v>
      </c>
      <c r="K7" s="33">
        <v>0.75415283850248604</v>
      </c>
      <c r="L7" s="34">
        <v>1.2306507991334563</v>
      </c>
      <c r="N7" s="1"/>
      <c r="O7" s="1"/>
    </row>
    <row r="8" spans="1:23" ht="45" x14ac:dyDescent="0.25">
      <c r="A8" s="4"/>
      <c r="B8" s="9" t="s">
        <v>10</v>
      </c>
      <c r="C8" s="12" t="s">
        <v>12</v>
      </c>
      <c r="D8" s="9" t="s">
        <v>11</v>
      </c>
      <c r="E8" s="11">
        <f>+([1]ESP!D9-[1]ESP!D7)/[1]ESP!D39</f>
        <v>1.4157758380637233</v>
      </c>
      <c r="F8" s="10">
        <f>+([1]ESP!C9-[1]ESP!C7)/[1]ESP!C39</f>
        <v>1.2492863193550552</v>
      </c>
      <c r="G8" s="11">
        <v>0.876349961278448</v>
      </c>
      <c r="H8" s="10">
        <v>0.69728902605776244</v>
      </c>
      <c r="I8" s="11">
        <v>0.67609775801541505</v>
      </c>
      <c r="J8" s="10">
        <v>1.2933648131444153</v>
      </c>
      <c r="K8" s="11">
        <v>0.74185026323297398</v>
      </c>
      <c r="L8" s="10">
        <v>1.2174178621966341</v>
      </c>
      <c r="N8" s="1"/>
      <c r="O8" s="1"/>
    </row>
    <row r="9" spans="1:23" ht="30" x14ac:dyDescent="0.25">
      <c r="A9" s="4"/>
      <c r="B9" s="9" t="s">
        <v>13</v>
      </c>
      <c r="C9" s="12" t="s">
        <v>15</v>
      </c>
      <c r="D9" s="9" t="s">
        <v>14</v>
      </c>
      <c r="E9" s="11">
        <f>+[1]ESP!D46/[1]ESP!D32</f>
        <v>0.57679451245640334</v>
      </c>
      <c r="F9" s="10">
        <f>+[1]ESP!C46/[1]ESP!C32</f>
        <v>0.69813957696896523</v>
      </c>
      <c r="G9" s="11">
        <v>1.2023155566273933</v>
      </c>
      <c r="H9" s="10">
        <v>1.5535460579382543</v>
      </c>
      <c r="I9" s="11">
        <v>1.0470741876919842</v>
      </c>
      <c r="J9" s="10">
        <v>1.2416884675716378</v>
      </c>
      <c r="K9" s="11">
        <v>1.0440314908848065</v>
      </c>
      <c r="L9" s="10">
        <v>1.3036530131961477</v>
      </c>
      <c r="N9" s="1"/>
      <c r="O9" s="1"/>
    </row>
    <row r="10" spans="1:23" ht="105" x14ac:dyDescent="0.25">
      <c r="A10" s="4"/>
      <c r="B10" s="9" t="s">
        <v>45</v>
      </c>
      <c r="C10" s="14" t="s">
        <v>17</v>
      </c>
      <c r="D10" s="9" t="s">
        <v>16</v>
      </c>
      <c r="E10" s="13">
        <f>+[1]ESP!D39/[1]ESP!D46</f>
        <v>0.42259682855176628</v>
      </c>
      <c r="F10" s="10">
        <f>+[1]ESP!C39/[1]ESP!C46</f>
        <v>0.37379716779156713</v>
      </c>
      <c r="G10" s="13">
        <v>0.44625721468972379</v>
      </c>
      <c r="H10" s="10">
        <v>0.38047453182581858</v>
      </c>
      <c r="I10" s="13">
        <v>0.44313767245772279</v>
      </c>
      <c r="J10" s="10">
        <v>0.35553378047382472</v>
      </c>
      <c r="K10" s="13">
        <v>0.43516724990614192</v>
      </c>
      <c r="L10" s="10">
        <v>0.40562260858757665</v>
      </c>
      <c r="N10" s="1"/>
      <c r="O10" s="1"/>
    </row>
    <row r="11" spans="1:23" ht="44.25" customHeight="1" x14ac:dyDescent="0.25">
      <c r="A11" s="4"/>
      <c r="B11" s="15" t="s">
        <v>18</v>
      </c>
      <c r="C11" s="12" t="s">
        <v>20</v>
      </c>
      <c r="D11" s="9" t="s">
        <v>19</v>
      </c>
      <c r="E11" s="17">
        <f>+(([1]ESP!D10+[1]ESP!D6)/[1]EERR!D7)*365</f>
        <v>78.0982993126606</v>
      </c>
      <c r="F11" s="16">
        <f>+(([1]ESP!C10+[1]ESP!C6)/[1]EERR!C7)*365</f>
        <v>90.439597562526458</v>
      </c>
      <c r="G11" s="17">
        <v>93.55452766833919</v>
      </c>
      <c r="H11" s="16">
        <v>101.83481232427521</v>
      </c>
      <c r="I11" s="17">
        <v>76.080083719744437</v>
      </c>
      <c r="J11" s="16">
        <v>79.996055166351297</v>
      </c>
      <c r="K11" s="17">
        <v>64.378222098131303</v>
      </c>
      <c r="L11" s="16">
        <v>66.409201701722381</v>
      </c>
      <c r="N11" s="1"/>
      <c r="O11" s="1"/>
    </row>
    <row r="12" spans="1:23" ht="75.75" thickBot="1" x14ac:dyDescent="0.3">
      <c r="A12" s="4"/>
      <c r="B12" s="35" t="s">
        <v>21</v>
      </c>
      <c r="C12" s="38" t="s">
        <v>23</v>
      </c>
      <c r="D12" s="35" t="s">
        <v>22</v>
      </c>
      <c r="E12" s="36">
        <f>+[1]ESP!D18/[1]ESP!D19</f>
        <v>0.77857310262030888</v>
      </c>
      <c r="F12" s="37">
        <f>+[1]ESP!C18/[1]ESP!C19</f>
        <v>0.80574226040756303</v>
      </c>
      <c r="G12" s="36">
        <v>0.78588547180379109</v>
      </c>
      <c r="H12" s="37">
        <v>0.83737277585139314</v>
      </c>
      <c r="I12" s="36">
        <v>0.84577852454930524</v>
      </c>
      <c r="J12" s="37">
        <v>0.74456374662779379</v>
      </c>
      <c r="K12" s="36">
        <v>0.83237391979256548</v>
      </c>
      <c r="L12" s="37">
        <v>0.71751074044170793</v>
      </c>
      <c r="N12" s="1"/>
      <c r="O12" s="1"/>
    </row>
    <row r="13" spans="1:23" ht="21.75" customHeight="1" thickBot="1" x14ac:dyDescent="0.3">
      <c r="A13" s="4"/>
      <c r="B13" s="50" t="s">
        <v>40</v>
      </c>
      <c r="C13" s="32"/>
      <c r="D13" s="30"/>
      <c r="E13" s="31"/>
      <c r="F13" s="31"/>
      <c r="G13" s="31"/>
      <c r="H13" s="31"/>
      <c r="I13" s="31"/>
      <c r="J13" s="31"/>
      <c r="K13" s="31"/>
      <c r="L13" s="31"/>
      <c r="N13" s="4"/>
      <c r="O13" s="1"/>
    </row>
    <row r="14" spans="1:23" ht="45" x14ac:dyDescent="0.25">
      <c r="A14" s="4"/>
      <c r="B14" s="39" t="s">
        <v>24</v>
      </c>
      <c r="C14" s="8" t="s">
        <v>26</v>
      </c>
      <c r="D14" s="39" t="s">
        <v>25</v>
      </c>
      <c r="E14" s="40">
        <f>+[1]ESP!D32/[1]ESP!D19</f>
        <v>0.63419804679695002</v>
      </c>
      <c r="F14" s="41">
        <f>+[1]ESP!C32/[1]ESP!C19</f>
        <v>0.588879744375851</v>
      </c>
      <c r="G14" s="40">
        <v>0.45406753677542522</v>
      </c>
      <c r="H14" s="41">
        <v>0.39161228241459839</v>
      </c>
      <c r="I14" s="40">
        <v>0.48850208068300177</v>
      </c>
      <c r="J14" s="41">
        <v>0.44609231588868981</v>
      </c>
      <c r="K14" s="40">
        <v>0.4892292532964484</v>
      </c>
      <c r="L14" s="41">
        <v>0.43409315303634821</v>
      </c>
      <c r="N14" s="1"/>
      <c r="O14" s="1"/>
    </row>
    <row r="15" spans="1:23" ht="46.5" customHeight="1" x14ac:dyDescent="0.25">
      <c r="A15" s="4"/>
      <c r="B15" s="15" t="s">
        <v>27</v>
      </c>
      <c r="C15" s="12" t="s">
        <v>29</v>
      </c>
      <c r="D15" s="15" t="s">
        <v>28</v>
      </c>
      <c r="E15" s="18">
        <f>+[1]ESP!D32/[1]ESP!D18</f>
        <v>0.81456454719863713</v>
      </c>
      <c r="F15" s="19">
        <f>+[1]ESP!C32/[1]ESP!C18</f>
        <v>0.73085373985222279</v>
      </c>
      <c r="G15" s="18">
        <v>0.57777825531401406</v>
      </c>
      <c r="H15" s="19">
        <v>0.46766779827112148</v>
      </c>
      <c r="I15" s="18">
        <v>0.57757683188197839</v>
      </c>
      <c r="J15" s="19">
        <v>0.59913246905867767</v>
      </c>
      <c r="K15" s="18">
        <v>0.58775178037578157</v>
      </c>
      <c r="L15" s="19">
        <v>0.60499882241360659</v>
      </c>
      <c r="N15" s="1"/>
      <c r="O15" s="1"/>
    </row>
    <row r="16" spans="1:23" ht="38.25" customHeight="1" thickBot="1" x14ac:dyDescent="0.3">
      <c r="A16" s="4"/>
      <c r="B16" s="42" t="s">
        <v>30</v>
      </c>
      <c r="C16" s="43" t="s">
        <v>32</v>
      </c>
      <c r="D16" s="42" t="s">
        <v>31</v>
      </c>
      <c r="E16" s="36">
        <f>+[1]ESP!D45/[1]ESP!D18</f>
        <v>0.27128500482555706</v>
      </c>
      <c r="F16" s="37">
        <f>+[1]ESP!C45/[1]ESP!C18</f>
        <v>0.31951243108419752</v>
      </c>
      <c r="G16" s="36">
        <v>0.38466948890582303</v>
      </c>
      <c r="H16" s="37">
        <v>0.45011217994912145</v>
      </c>
      <c r="I16" s="36">
        <v>0.33677128659145911</v>
      </c>
      <c r="J16" s="37">
        <v>0.47944154246361137</v>
      </c>
      <c r="K16" s="36">
        <v>0.3465990928691724</v>
      </c>
      <c r="L16" s="37">
        <v>0.46879052329393195</v>
      </c>
      <c r="N16" s="1"/>
      <c r="O16" s="1"/>
    </row>
    <row r="17" spans="1:20" ht="38.25" customHeight="1" thickBot="1" x14ac:dyDescent="0.3">
      <c r="A17" s="4"/>
      <c r="B17" s="44" t="s">
        <v>43</v>
      </c>
      <c r="C17" s="32"/>
      <c r="D17" s="30"/>
      <c r="E17" s="31"/>
      <c r="F17" s="31"/>
      <c r="G17" s="31"/>
      <c r="H17" s="31"/>
      <c r="I17" s="31"/>
      <c r="J17" s="31"/>
      <c r="K17" s="31"/>
      <c r="L17" s="31"/>
      <c r="N17" s="4"/>
      <c r="O17" s="4"/>
    </row>
    <row r="18" spans="1:20" ht="75" x14ac:dyDescent="0.25">
      <c r="A18" s="4"/>
      <c r="B18" s="45" t="s">
        <v>33</v>
      </c>
      <c r="C18" s="49" t="s">
        <v>35</v>
      </c>
      <c r="D18" s="46" t="s">
        <v>34</v>
      </c>
      <c r="E18" s="47">
        <f>+[1]EERR!D21-[1]EERR!D20-[1]EERR!D13-[1]EERR!D12-[1]EERR!D17</f>
        <v>3355811</v>
      </c>
      <c r="F18" s="48">
        <f>+[1]EERR!C21-[1]EERR!C20-[1]EERR!C13-[1]EERR!C12-[1]EERR!C17</f>
        <v>1409209</v>
      </c>
      <c r="G18" s="47">
        <v>621574</v>
      </c>
      <c r="H18" s="48">
        <v>505887</v>
      </c>
      <c r="I18" s="47">
        <v>2518445</v>
      </c>
      <c r="J18" s="48">
        <v>1919269</v>
      </c>
      <c r="K18" s="47">
        <v>1288617</v>
      </c>
      <c r="L18" s="48">
        <v>831837</v>
      </c>
      <c r="N18" s="1"/>
      <c r="O18" s="1"/>
    </row>
    <row r="19" spans="1:20" ht="105.75" thickBot="1" x14ac:dyDescent="0.3">
      <c r="A19" s="4"/>
      <c r="B19" s="20" t="s">
        <v>36</v>
      </c>
      <c r="C19" s="24" t="s">
        <v>38</v>
      </c>
      <c r="D19" s="21" t="s">
        <v>37</v>
      </c>
      <c r="E19" s="23">
        <f>+E18+[1]EERR!D31</f>
        <v>4175320</v>
      </c>
      <c r="F19" s="22">
        <f>+F18+[1]EERR!C31</f>
        <v>2334023</v>
      </c>
      <c r="G19" s="23">
        <v>989327</v>
      </c>
      <c r="H19" s="22">
        <v>694920</v>
      </c>
      <c r="I19" s="23">
        <v>3266525</v>
      </c>
      <c r="J19" s="22">
        <v>2682118</v>
      </c>
      <c r="K19" s="23">
        <v>1627053</v>
      </c>
      <c r="L19" s="22">
        <v>1184846</v>
      </c>
      <c r="N19" s="1"/>
      <c r="O19" s="1"/>
    </row>
    <row r="20" spans="1:20" x14ac:dyDescent="0.25">
      <c r="A20" s="30"/>
      <c r="B20" s="31"/>
      <c r="C20" s="4"/>
      <c r="D20" s="31"/>
      <c r="E20" s="31"/>
      <c r="F20" s="31"/>
      <c r="G20" s="31"/>
      <c r="H20" s="31"/>
      <c r="I20" s="31"/>
      <c r="J20" s="31"/>
      <c r="K20" s="32"/>
      <c r="L20" s="4"/>
      <c r="N20" s="30"/>
      <c r="O20" s="31"/>
      <c r="P20" s="31"/>
      <c r="Q20" s="31"/>
      <c r="R20" s="31"/>
      <c r="S20" s="31"/>
      <c r="T20" s="31"/>
    </row>
    <row r="21" spans="1:20" x14ac:dyDescent="0.25">
      <c r="A21" s="30"/>
      <c r="B21" s="31"/>
      <c r="C21" s="4"/>
      <c r="D21" s="31"/>
      <c r="E21" s="31"/>
      <c r="F21" s="31"/>
      <c r="G21" s="31"/>
      <c r="H21" s="31"/>
      <c r="I21" s="31"/>
      <c r="J21" s="31"/>
      <c r="K21" s="32"/>
      <c r="L21" s="4"/>
      <c r="N21" s="30"/>
      <c r="O21" s="31"/>
      <c r="P21" s="31"/>
      <c r="Q21" s="31"/>
      <c r="R21" s="31"/>
      <c r="S21" s="31"/>
      <c r="T21" s="31"/>
    </row>
    <row r="22" spans="1:20" x14ac:dyDescent="0.25">
      <c r="A22" s="30"/>
      <c r="B22" s="31"/>
      <c r="C22" s="4"/>
      <c r="D22" s="31"/>
      <c r="E22" s="31"/>
      <c r="F22" s="31"/>
      <c r="G22" s="31"/>
      <c r="H22" s="31"/>
      <c r="I22" s="31"/>
      <c r="J22" s="31"/>
      <c r="K22" s="32"/>
      <c r="L22" s="4"/>
      <c r="N22" s="30"/>
      <c r="O22" s="31"/>
      <c r="P22" s="31"/>
      <c r="Q22" s="31"/>
      <c r="R22" s="31"/>
      <c r="S22" s="31"/>
      <c r="T22" s="31"/>
    </row>
    <row r="23" spans="1:20" x14ac:dyDescent="0.25">
      <c r="A23" s="30"/>
      <c r="B23" s="31"/>
      <c r="C23" s="4"/>
      <c r="D23" s="31"/>
      <c r="E23" s="31"/>
      <c r="F23" s="31"/>
      <c r="G23" s="31"/>
      <c r="H23" s="31"/>
      <c r="I23" s="31"/>
      <c r="J23" s="31"/>
      <c r="K23" s="32"/>
      <c r="L23" s="4"/>
      <c r="N23" s="30"/>
      <c r="O23" s="31"/>
      <c r="P23" s="31"/>
      <c r="Q23" s="31"/>
      <c r="R23" s="31"/>
      <c r="S23" s="31"/>
      <c r="T23" s="31"/>
    </row>
    <row r="24" spans="1:20" x14ac:dyDescent="0.25">
      <c r="A24" s="30"/>
      <c r="B24" s="31"/>
      <c r="C24" s="4"/>
      <c r="D24" s="31"/>
      <c r="E24" s="31"/>
      <c r="F24" s="31"/>
      <c r="G24" s="31"/>
      <c r="H24" s="31"/>
      <c r="I24" s="31"/>
      <c r="J24" s="31"/>
      <c r="K24" s="32"/>
      <c r="L24" s="4"/>
      <c r="N24" s="30"/>
      <c r="O24" s="31"/>
      <c r="P24" s="31"/>
      <c r="Q24" s="31"/>
      <c r="R24" s="31"/>
      <c r="S24" s="31"/>
      <c r="T24" s="31"/>
    </row>
    <row r="25" spans="1:20" x14ac:dyDescent="0.25">
      <c r="A25" s="30"/>
      <c r="B25" s="31"/>
      <c r="C25" s="4"/>
      <c r="D25" s="31"/>
      <c r="E25" s="31"/>
      <c r="F25" s="31"/>
      <c r="G25" s="31"/>
      <c r="H25" s="31"/>
      <c r="I25" s="31"/>
      <c r="J25" s="31"/>
      <c r="K25" s="32"/>
      <c r="L25" s="4"/>
      <c r="N25" s="30"/>
      <c r="O25" s="31"/>
      <c r="P25" s="31"/>
      <c r="Q25" s="31"/>
      <c r="R25" s="31"/>
      <c r="S25" s="31"/>
      <c r="T25" s="31"/>
    </row>
    <row r="26" spans="1:20" x14ac:dyDescent="0.25">
      <c r="A26" s="30"/>
      <c r="B26" s="31"/>
      <c r="C26" s="4"/>
      <c r="D26" s="31"/>
      <c r="E26" s="31"/>
      <c r="F26" s="31"/>
      <c r="G26" s="31"/>
      <c r="H26" s="31"/>
      <c r="I26" s="31"/>
      <c r="J26" s="31"/>
      <c r="K26" s="32"/>
      <c r="L26" s="4"/>
      <c r="N26" s="30"/>
      <c r="O26" s="31"/>
      <c r="P26" s="31"/>
      <c r="Q26" s="31"/>
      <c r="R26" s="31"/>
      <c r="S26" s="31"/>
      <c r="T26" s="31"/>
    </row>
    <row r="27" spans="1:20" x14ac:dyDescent="0.25">
      <c r="A27" s="30"/>
      <c r="B27" s="31"/>
      <c r="C27" s="4"/>
      <c r="D27" s="31"/>
      <c r="E27" s="31"/>
      <c r="F27" s="31"/>
      <c r="G27" s="31"/>
      <c r="H27" s="31"/>
      <c r="I27" s="31"/>
      <c r="J27" s="31"/>
      <c r="K27" s="32"/>
      <c r="L27" s="4"/>
      <c r="N27" s="30"/>
      <c r="O27" s="31"/>
      <c r="P27" s="31"/>
      <c r="Q27" s="31"/>
      <c r="R27" s="31"/>
      <c r="S27" s="31"/>
      <c r="T27" s="31"/>
    </row>
    <row r="28" spans="1:20" x14ac:dyDescent="0.25">
      <c r="A28" s="4"/>
      <c r="E28" s="25"/>
      <c r="F28" s="25"/>
    </row>
    <row r="29" spans="1:20" x14ac:dyDescent="0.25">
      <c r="A29" s="4"/>
      <c r="D29" s="26"/>
      <c r="E29" s="27"/>
      <c r="F29" s="27"/>
    </row>
    <row r="30" spans="1:20" x14ac:dyDescent="0.25">
      <c r="A30" s="4"/>
      <c r="E30" s="25"/>
      <c r="F30" s="25"/>
    </row>
    <row r="31" spans="1:20" x14ac:dyDescent="0.25">
      <c r="A31" s="4"/>
      <c r="D31" s="26"/>
      <c r="E31" s="27"/>
      <c r="F31" s="27"/>
    </row>
    <row r="32" spans="1:20" x14ac:dyDescent="0.25">
      <c r="A32" s="4"/>
      <c r="E32" s="25"/>
      <c r="F32" s="25"/>
    </row>
    <row r="33" spans="1:8" x14ac:dyDescent="0.25">
      <c r="A33" s="4"/>
      <c r="D33" s="26"/>
      <c r="E33" s="27"/>
      <c r="F33" s="27"/>
    </row>
    <row r="34" spans="1:8" x14ac:dyDescent="0.25">
      <c r="A34" s="4"/>
      <c r="E34" s="25"/>
      <c r="F34" s="25"/>
    </row>
    <row r="35" spans="1:8" x14ac:dyDescent="0.25">
      <c r="A35" s="4"/>
      <c r="D35" s="26"/>
      <c r="E35" s="27"/>
      <c r="F35" s="27"/>
      <c r="G35" s="27"/>
      <c r="H35" s="27"/>
    </row>
    <row r="36" spans="1:8" x14ac:dyDescent="0.25">
      <c r="A36" s="4"/>
      <c r="E36" s="25"/>
      <c r="F36" s="25"/>
    </row>
    <row r="37" spans="1:8" x14ac:dyDescent="0.25">
      <c r="A37" s="4"/>
      <c r="D37" s="26"/>
      <c r="E37" s="27"/>
      <c r="F37" s="27"/>
    </row>
    <row r="38" spans="1:8" x14ac:dyDescent="0.25">
      <c r="A38" s="4"/>
      <c r="E38" s="25"/>
      <c r="F38" s="25"/>
    </row>
    <row r="39" spans="1:8" x14ac:dyDescent="0.25">
      <c r="A39" s="4"/>
      <c r="D39" s="26"/>
      <c r="E39" s="27"/>
      <c r="F39" s="27"/>
    </row>
    <row r="40" spans="1:8" x14ac:dyDescent="0.25">
      <c r="E40" s="25"/>
      <c r="F40" s="25"/>
    </row>
    <row r="41" spans="1:8" x14ac:dyDescent="0.25">
      <c r="D41" s="26"/>
      <c r="E41" s="27"/>
      <c r="F41" s="27"/>
    </row>
    <row r="42" spans="1:8" x14ac:dyDescent="0.25">
      <c r="E42" s="25"/>
      <c r="F42" s="25"/>
    </row>
    <row r="43" spans="1:8" x14ac:dyDescent="0.25">
      <c r="D43" s="26"/>
      <c r="E43" s="27"/>
      <c r="F43" s="27"/>
    </row>
    <row r="44" spans="1:8" x14ac:dyDescent="0.25">
      <c r="E44" s="25"/>
      <c r="F44" s="25"/>
    </row>
    <row r="45" spans="1:8" x14ac:dyDescent="0.25">
      <c r="E45" s="25"/>
      <c r="F45" s="25"/>
    </row>
    <row r="46" spans="1:8" x14ac:dyDescent="0.25">
      <c r="D46" s="26"/>
      <c r="E46" s="27"/>
      <c r="F46" s="27"/>
    </row>
    <row r="47" spans="1:8" x14ac:dyDescent="0.25">
      <c r="E47" s="25"/>
      <c r="F47" s="25"/>
    </row>
  </sheetData>
  <mergeCells count="8">
    <mergeCell ref="E3:F3"/>
    <mergeCell ref="G3:H3"/>
    <mergeCell ref="I3:J3"/>
    <mergeCell ref="K3:L3"/>
    <mergeCell ref="E4:F4"/>
    <mergeCell ref="G4:H4"/>
    <mergeCell ref="I4:J4"/>
    <mergeCell ref="K4:L4"/>
  </mergeCells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Indicadores CUADRO INFORME</vt:lpstr>
      <vt:lpstr>Hoja1</vt:lpstr>
      <vt:lpstr>'Indicadores CUADRO INFORME'!Área_de_impresión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usuario</cp:lastModifiedBy>
  <cp:lastPrinted>2021-08-05T15:16:14Z</cp:lastPrinted>
  <dcterms:created xsi:type="dcterms:W3CDTF">2021-07-28T16:15:31Z</dcterms:created>
  <dcterms:modified xsi:type="dcterms:W3CDTF">2021-08-05T15:21:39Z</dcterms:modified>
</cp:coreProperties>
</file>